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mrsk-my.sharepoint.com/personal/martin_hlavac_tmr_sk/Documents/Dokumenty/2. Capital Structure/Debts/TMR V/Covenants/"/>
    </mc:Choice>
  </mc:AlternateContent>
  <xr:revisionPtr revIDLastSave="218" documentId="8_{7ACD56E5-BBE9-4A51-9A59-682D4A7363B5}" xr6:coauthVersionLast="47" xr6:coauthVersionMax="47" xr10:uidLastSave="{32494568-E97A-4E6A-9400-ADF3E195990B}"/>
  <bookViews>
    <workbookView xWindow="28695" yWindow="0" windowWidth="14610" windowHeight="16305" activeTab="1" xr2:uid="{00000000-000D-0000-FFFF-FFFF00000000}"/>
  </bookViews>
  <sheets>
    <sheet name="Senior Dlh k EBITDA" sheetId="3" r:id="rId1"/>
    <sheet name="DSCR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4" l="1"/>
  <c r="E10" i="3" l="1"/>
  <c r="E16" i="4" l="1"/>
  <c r="E15" i="4"/>
  <c r="E17" i="4" l="1"/>
  <c r="E9" i="3"/>
  <c r="E11" i="3" l="1"/>
</calcChain>
</file>

<file path=xl/sharedStrings.xml><?xml version="1.0" encoding="utf-8"?>
<sst xmlns="http://schemas.openxmlformats.org/spreadsheetml/2006/main" count="32" uniqueCount="29">
  <si>
    <t>Leverage</t>
  </si>
  <si>
    <t>Úvery + dlhopisy podľa konsolidovaných čísiel</t>
  </si>
  <si>
    <t>EBITDA Konsolidovaná zahrňujúce všetky spoločnosti</t>
  </si>
  <si>
    <t>v EUR</t>
  </si>
  <si>
    <t>Senior dlh</t>
  </si>
  <si>
    <t>EBITDA</t>
  </si>
  <si>
    <t>Ukazovateľ Senior dlh k EBITDA podľa článku 11.2 Prospektu cenného papiera</t>
  </si>
  <si>
    <t>ukazovateľ Senior dlh k EBITDA (ďalej len Ukazovateľ Senior dlh k EBITDA) bude na úrovni najviac 5,25, kde</t>
  </si>
  <si>
    <t>Senior dlh znamená záväzky Emitenta z úverov a dlhových finančných nástrojov vrátane dlhopisov TMR III 4,40%/2024 a TMR F CR 4,50%/2022 avšak bez akýchkoľvek podriadených záväzkov Emitenta vrátane záväzkov z týchto Dlhopisov alebo iných podriadených dlhopisov vydaných Emitentom</t>
  </si>
  <si>
    <t>Dlhy</t>
  </si>
  <si>
    <t>Podriadený dlhopis</t>
  </si>
  <si>
    <t>Ukazovateľ krytia dlhovej služby (DSCR) podľa článku 11.2 Prospektu cenného papiera</t>
  </si>
  <si>
    <t>EBITDA znamená hodnota uvedená v príslušnej konsolidovanej účtovnej závierke Emitenta v položke Zisk pred úrokmi, daňou, odpismi a amortizáciou;</t>
  </si>
  <si>
    <t>DP znamená splatná daň z príjmu;</t>
  </si>
  <si>
    <t>Ú znamená úrokové náklady;</t>
  </si>
  <si>
    <t>ÚP znamená celková výška splátok istiny všetkých úverov a pôžičiek v sledovanom období;</t>
  </si>
  <si>
    <t>FL znamená celková výška splátok istiny z finančných leasingov v sledovanom období; a</t>
  </si>
  <si>
    <t>DP</t>
  </si>
  <si>
    <t>EBITDA - DP</t>
  </si>
  <si>
    <t>Ú + UP + FL + ÚVD</t>
  </si>
  <si>
    <t>DSCR</t>
  </si>
  <si>
    <t>Ú</t>
  </si>
  <si>
    <t>ÚP</t>
  </si>
  <si>
    <t>FL</t>
  </si>
  <si>
    <t>ÚVD</t>
  </si>
  <si>
    <t>ÚVD znamená celková výška nákladov na výplatu úrokových výnosov zo všetkých dlhopisov emitovaných Emitentom.</t>
  </si>
  <si>
    <t>EBITDA 2022/23</t>
  </si>
  <si>
    <t>Podriadený dlhopis - junior bond TMR V</t>
  </si>
  <si>
    <t>Spĺňa kovenant podľa článku 11.2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</si>
</sst>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" fontId="0" fillId="0" borderId="0" xfId="0" applyNumberFormat="1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0" fillId="2" borderId="0" xfId="0" applyFill="1"/>
    <xf numFmtId="4" fontId="1" fillId="2" borderId="0" xfId="0" applyNumberFormat="1" applyFont="1" applyFill="1"/>
    <xf numFmtId="3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123825</xdr:rowOff>
    </xdr:from>
    <xdr:to>
      <xdr:col>2</xdr:col>
      <xdr:colOff>190148</xdr:colOff>
      <xdr:row>4</xdr:row>
      <xdr:rowOff>152325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A6FB302E-BE03-4096-802D-6AA26BA57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19100"/>
          <a:ext cx="2819048" cy="6000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"/>
  <sheetViews>
    <sheetView topLeftCell="C1" zoomScale="115" zoomScaleNormal="115" workbookViewId="0">
      <selection activeCell="F12" sqref="F12"/>
    </sheetView>
  </sheetViews>
  <sheetFormatPr defaultRowHeight="14.4" x14ac:dyDescent="0.3"/>
  <cols>
    <col min="1" max="1" width="25.109375" customWidth="1"/>
    <col min="2" max="2" width="14.33203125" bestFit="1" customWidth="1"/>
    <col min="3" max="3" width="86.88671875" customWidth="1"/>
    <col min="4" max="4" width="12.33203125" bestFit="1" customWidth="1"/>
    <col min="5" max="5" width="13.5546875" bestFit="1" customWidth="1"/>
    <col min="6" max="6" width="12.33203125" bestFit="1" customWidth="1"/>
    <col min="7" max="7" width="13.5546875" bestFit="1" customWidth="1"/>
    <col min="9" max="9" width="12.6640625" bestFit="1" customWidth="1"/>
    <col min="10" max="10" width="13.5546875" bestFit="1" customWidth="1"/>
  </cols>
  <sheetData>
    <row r="1" spans="1:10" ht="23.4" x14ac:dyDescent="0.45">
      <c r="A1" s="3" t="s">
        <v>6</v>
      </c>
    </row>
    <row r="3" spans="1:10" x14ac:dyDescent="0.3">
      <c r="A3" t="s">
        <v>7</v>
      </c>
    </row>
    <row r="5" spans="1:10" x14ac:dyDescent="0.3">
      <c r="A5" t="s">
        <v>8</v>
      </c>
    </row>
    <row r="8" spans="1:10" x14ac:dyDescent="0.3">
      <c r="B8" t="s">
        <v>3</v>
      </c>
    </row>
    <row r="9" spans="1:10" x14ac:dyDescent="0.3">
      <c r="A9" s="1" t="s">
        <v>9</v>
      </c>
      <c r="B9" s="7">
        <v>379146</v>
      </c>
      <c r="C9" t="s">
        <v>1</v>
      </c>
      <c r="D9" t="s">
        <v>4</v>
      </c>
      <c r="E9" s="7">
        <f>B9-(B10)</f>
        <v>265545</v>
      </c>
      <c r="J9" s="1"/>
    </row>
    <row r="10" spans="1:10" x14ac:dyDescent="0.3">
      <c r="A10" t="s">
        <v>10</v>
      </c>
      <c r="B10" s="7">
        <v>113601</v>
      </c>
      <c r="C10" t="s">
        <v>27</v>
      </c>
      <c r="D10" t="s">
        <v>5</v>
      </c>
      <c r="E10" s="7">
        <f>B13</f>
        <v>59366</v>
      </c>
    </row>
    <row r="11" spans="1:10" x14ac:dyDescent="0.3">
      <c r="B11" s="7"/>
      <c r="D11" s="2" t="s">
        <v>0</v>
      </c>
      <c r="E11" s="6">
        <f>E9/E10</f>
        <v>4.4730148569888488</v>
      </c>
      <c r="F11" s="4" t="s">
        <v>28</v>
      </c>
      <c r="G11" s="5"/>
      <c r="H11" s="5"/>
    </row>
    <row r="12" spans="1:10" x14ac:dyDescent="0.3">
      <c r="B12" s="7"/>
    </row>
    <row r="13" spans="1:10" x14ac:dyDescent="0.3">
      <c r="A13" t="s">
        <v>26</v>
      </c>
      <c r="B13" s="7">
        <v>59366</v>
      </c>
      <c r="C13" t="s">
        <v>2</v>
      </c>
    </row>
    <row r="14" spans="1:10" x14ac:dyDescent="0.3">
      <c r="A14" s="1"/>
    </row>
    <row r="15" spans="1:10" x14ac:dyDescent="0.3">
      <c r="A15" s="1"/>
    </row>
    <row r="16" spans="1:10" x14ac:dyDescent="0.3">
      <c r="C16" s="1"/>
      <c r="D16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998B2-410B-4596-8B9B-0F298B7C2DB9}">
  <dimension ref="A1:J27"/>
  <sheetViews>
    <sheetView tabSelected="1" zoomScale="115" zoomScaleNormal="115" workbookViewId="0">
      <selection activeCell="G22" sqref="G22"/>
    </sheetView>
  </sheetViews>
  <sheetFormatPr defaultColWidth="9.109375" defaultRowHeight="14.4" x14ac:dyDescent="0.3"/>
  <cols>
    <col min="1" max="1" width="25.109375" customWidth="1"/>
    <col min="2" max="2" width="14.33203125" bestFit="1" customWidth="1"/>
    <col min="3" max="3" width="86.88671875" customWidth="1"/>
    <col min="4" max="4" width="16.109375" bestFit="1" customWidth="1"/>
    <col min="5" max="5" width="16.5546875" bestFit="1" customWidth="1"/>
    <col min="6" max="6" width="12.33203125" bestFit="1" customWidth="1"/>
    <col min="7" max="7" width="13.5546875" bestFit="1" customWidth="1"/>
    <col min="9" max="9" width="12.6640625" bestFit="1" customWidth="1"/>
    <col min="10" max="10" width="13.5546875" bestFit="1" customWidth="1"/>
  </cols>
  <sheetData>
    <row r="1" spans="1:10" ht="23.4" x14ac:dyDescent="0.45">
      <c r="A1" s="3" t="s">
        <v>11</v>
      </c>
    </row>
    <row r="7" spans="1:10" x14ac:dyDescent="0.3">
      <c r="A7" t="s">
        <v>12</v>
      </c>
    </row>
    <row r="8" spans="1:10" x14ac:dyDescent="0.3">
      <c r="A8" t="s">
        <v>13</v>
      </c>
    </row>
    <row r="9" spans="1:10" x14ac:dyDescent="0.3">
      <c r="A9" t="s">
        <v>14</v>
      </c>
    </row>
    <row r="10" spans="1:10" x14ac:dyDescent="0.3">
      <c r="A10" t="s">
        <v>15</v>
      </c>
    </row>
    <row r="11" spans="1:10" x14ac:dyDescent="0.3">
      <c r="A11" t="s">
        <v>16</v>
      </c>
    </row>
    <row r="12" spans="1:10" x14ac:dyDescent="0.3">
      <c r="A12" t="s">
        <v>25</v>
      </c>
    </row>
    <row r="14" spans="1:10" x14ac:dyDescent="0.3">
      <c r="B14" t="s">
        <v>3</v>
      </c>
    </row>
    <row r="15" spans="1:10" x14ac:dyDescent="0.3">
      <c r="A15" s="1" t="s">
        <v>5</v>
      </c>
      <c r="B15" s="7">
        <v>59366</v>
      </c>
      <c r="D15" t="s">
        <v>18</v>
      </c>
      <c r="E15" s="7">
        <f>B15-B16</f>
        <v>57447</v>
      </c>
      <c r="J15" s="1"/>
    </row>
    <row r="16" spans="1:10" x14ac:dyDescent="0.3">
      <c r="A16" t="s">
        <v>17</v>
      </c>
      <c r="B16" s="7">
        <v>1919</v>
      </c>
      <c r="D16" t="s">
        <v>19</v>
      </c>
      <c r="E16" s="7">
        <f>B17+B18+B19+B20</f>
        <v>42860</v>
      </c>
    </row>
    <row r="17" spans="1:8" x14ac:dyDescent="0.3">
      <c r="A17" t="s">
        <v>21</v>
      </c>
      <c r="B17" s="7">
        <f>9210+3418</f>
        <v>12628</v>
      </c>
      <c r="D17" s="2" t="s">
        <v>20</v>
      </c>
      <c r="E17" s="6">
        <f>E15/E16</f>
        <v>1.3403406439570695</v>
      </c>
      <c r="F17" s="4" t="s">
        <v>28</v>
      </c>
      <c r="G17" s="5"/>
      <c r="H17" s="5"/>
    </row>
    <row r="18" spans="1:8" x14ac:dyDescent="0.3">
      <c r="A18" t="s">
        <v>22</v>
      </c>
      <c r="B18" s="7">
        <v>8691</v>
      </c>
    </row>
    <row r="19" spans="1:8" x14ac:dyDescent="0.3">
      <c r="A19" t="s">
        <v>23</v>
      </c>
      <c r="B19" s="7">
        <v>6589</v>
      </c>
    </row>
    <row r="20" spans="1:8" x14ac:dyDescent="0.3">
      <c r="A20" s="1" t="s">
        <v>24</v>
      </c>
      <c r="B20" s="7">
        <v>14952</v>
      </c>
      <c r="C20" s="1"/>
    </row>
    <row r="21" spans="1:8" x14ac:dyDescent="0.3">
      <c r="A21" s="1"/>
    </row>
    <row r="22" spans="1:8" x14ac:dyDescent="0.3">
      <c r="B22" s="7"/>
      <c r="C22" s="1"/>
      <c r="D22" s="1"/>
    </row>
    <row r="23" spans="1:8" x14ac:dyDescent="0.3">
      <c r="B23" s="7"/>
    </row>
    <row r="25" spans="1:8" x14ac:dyDescent="0.3">
      <c r="B25" s="7"/>
    </row>
    <row r="26" spans="1:8" x14ac:dyDescent="0.3">
      <c r="B26" s="7"/>
    </row>
    <row r="27" spans="1:8" x14ac:dyDescent="0.3">
      <c r="D27" s="8"/>
      <c r="E27" s="8"/>
    </row>
  </sheetData>
  <mergeCells count="1">
    <mergeCell ref="D27:E27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47A36D802165D47AC13ABFF3A744AFF" ma:contentTypeVersion="13" ma:contentTypeDescription="Umožňuje vytvoriť nový dokument." ma:contentTypeScope="" ma:versionID="c1f9ce46cbd91e5a5564def654ac9c1d">
  <xsd:schema xmlns:xsd="http://www.w3.org/2001/XMLSchema" xmlns:xs="http://www.w3.org/2001/XMLSchema" xmlns:p="http://schemas.microsoft.com/office/2006/metadata/properties" xmlns:ns3="7ef21729-af34-4b1c-8112-9c4d2efabda4" xmlns:ns4="32216835-37d3-4cdf-a2b0-b7fdead94201" targetNamespace="http://schemas.microsoft.com/office/2006/metadata/properties" ma:root="true" ma:fieldsID="3350847c7241e8942e60b07e2761d414" ns3:_="" ns4:_="">
    <xsd:import namespace="7ef21729-af34-4b1c-8112-9c4d2efabda4"/>
    <xsd:import namespace="32216835-37d3-4cdf-a2b0-b7fdead9420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f21729-af34-4b1c-8112-9c4d2efabd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16835-37d3-4cdf-a2b0-b7fdead9420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Príkaz hash indikátora zdieľ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ED76BA-6438-4FB7-9409-5654FA534550}">
  <ds:schemaRefs>
    <ds:schemaRef ds:uri="http://schemas.microsoft.com/office/infopath/2007/PartnerControls"/>
    <ds:schemaRef ds:uri="http://schemas.openxmlformats.org/package/2006/metadata/core-properties"/>
    <ds:schemaRef ds:uri="7ef21729-af34-4b1c-8112-9c4d2efabda4"/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32216835-37d3-4cdf-a2b0-b7fdead94201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4A7101C-8597-4A96-8A67-77DEAD1CFC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396849-B7B4-49DE-B9C6-9EC16E23A7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f21729-af34-4b1c-8112-9c4d2efabda4"/>
    <ds:schemaRef ds:uri="32216835-37d3-4cdf-a2b0-b7fdead942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Senior Dlh k EBITDA</vt:lpstr>
      <vt:lpstr>DSCR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Šipoš Vojtech</dc:creator>
  <cp:lastModifiedBy>Hlaváč Martin</cp:lastModifiedBy>
  <dcterms:created xsi:type="dcterms:W3CDTF">2019-03-28T13:30:07Z</dcterms:created>
  <dcterms:modified xsi:type="dcterms:W3CDTF">2025-01-08T12:41:49Z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0x010100D47A36D802165D47AC13ABFF3A744AFF</vt:lpwstr>
  </property>
</Properties>
</file>